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Свод" sheetId="1" r:id="rId1"/>
  </sheets>
  <externalReferences>
    <externalReference r:id="rId2"/>
  </externalReferences>
  <definedNames>
    <definedName name="sub_6003" localSheetId="0">Свод!#REF!</definedName>
    <definedName name="sub_6031" localSheetId="0">Свод!$A$6</definedName>
    <definedName name="sub_60311" localSheetId="0">Свод!$A$11</definedName>
    <definedName name="sub_60313" localSheetId="0">Свод!$A$13</definedName>
    <definedName name="_xlnm.Print_Area" localSheetId="0">Свод!$A$1:$P$29</definedName>
  </definedNames>
  <calcPr calcId="145621"/>
</workbook>
</file>

<file path=xl/calcChain.xml><?xml version="1.0" encoding="utf-8"?>
<calcChain xmlns="http://schemas.openxmlformats.org/spreadsheetml/2006/main">
  <c r="M25" i="1" l="1"/>
  <c r="F25" i="1"/>
  <c r="P24" i="1"/>
  <c r="O24" i="1"/>
  <c r="P16" i="1"/>
  <c r="O16" i="1"/>
  <c r="N16" i="1"/>
  <c r="N25" i="1" s="1"/>
  <c r="M16" i="1"/>
  <c r="F16" i="1"/>
  <c r="E16" i="1"/>
  <c r="P15" i="1"/>
  <c r="O15" i="1"/>
  <c r="O25" i="1" s="1"/>
  <c r="P14" i="1"/>
  <c r="O14" i="1"/>
  <c r="N14" i="1"/>
  <c r="M14" i="1"/>
  <c r="F14" i="1"/>
  <c r="E14" i="1"/>
  <c r="P13" i="1"/>
  <c r="O13" i="1"/>
  <c r="N13" i="1"/>
  <c r="M13" i="1"/>
  <c r="F13" i="1"/>
  <c r="E13" i="1"/>
  <c r="P12" i="1"/>
  <c r="P25" i="1" s="1"/>
  <c r="O12" i="1"/>
  <c r="N12" i="1"/>
  <c r="M12" i="1"/>
  <c r="F12" i="1"/>
  <c r="E12" i="1"/>
  <c r="E25" i="1" s="1"/>
</calcChain>
</file>

<file path=xl/sharedStrings.xml><?xml version="1.0" encoding="utf-8"?>
<sst xmlns="http://schemas.openxmlformats.org/spreadsheetml/2006/main" count="52" uniqueCount="37">
  <si>
    <t>Приложение 6</t>
  </si>
  <si>
    <t>Информация о регистрации и ходе реализации заявок о подключении (технологическом присоединении)</t>
  </si>
  <si>
    <t xml:space="preserve">к газораспределительным сетям  АО "Газпром газораспределение Саранск" </t>
  </si>
  <si>
    <t>Форма 3</t>
  </si>
  <si>
    <t>январь  2024 г.</t>
  </si>
  <si>
    <t>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</si>
  <si>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</si>
  <si>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</si>
  <si>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</si>
  <si>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</si>
  <si>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</si>
  <si>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</si>
  <si>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</si>
  <si>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объем,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</si>
  <si>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</si>
  <si>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</si>
  <si>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</si>
  <si>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</si>
  <si>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</si>
  <si>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</si>
  <si>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</si>
  <si>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</si>
  <si>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плата*</t>
  </si>
  <si>
    <t>стандартизированные ставки</t>
  </si>
  <si>
    <t>юридическое лицо</t>
  </si>
  <si>
    <t>плата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</si>
  <si>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</si>
  <si>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</si>
  <si>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</si>
  <si>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</si>
  <si>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</si>
  <si>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</si>
  <si>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</si>
  <si>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</si>
  <si>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</si>
  <si>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</si>
  <si>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* с учетом поступивших заявок в рамках догазификации в количестве 30 шт, заключенных договоров на подключение в рамках догазификации в количестве 25 шт., выполненных присоединений в рамках догазификации в количестве 20 шт.  (в соответствии с разделом VII Правил подключения (технологического присоединения) газоиспользующего оборудования и объектов капитального строительства к сетям газораспределения от 13.09.2021 г. №1547)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</si>
</sst>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rgb="FF26282F"/>
      <name val="Times New Roman"/>
      <family val="1"/>
      <charset val="204"/>
    </font>
    <font>
      <sz val="8"/>
      <name val="Arial"/>
      <family val="2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3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justify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7</xdr:row>
      <xdr:rowOff>0</xdr:rowOff>
    </xdr:from>
    <xdr:to>
      <xdr:col>5</xdr:col>
      <xdr:colOff>628650</xdr:colOff>
      <xdr:row>7</xdr:row>
      <xdr:rowOff>247650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1809750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95250</xdr:colOff>
      <xdr:row>7</xdr:row>
      <xdr:rowOff>9525</xdr:rowOff>
    </xdr:from>
    <xdr:to>
      <xdr:col>7</xdr:col>
      <xdr:colOff>609600</xdr:colOff>
      <xdr:row>7</xdr:row>
      <xdr:rowOff>257175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819275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76200</xdr:colOff>
      <xdr:row>7</xdr:row>
      <xdr:rowOff>19050</xdr:rowOff>
    </xdr:from>
    <xdr:to>
      <xdr:col>13</xdr:col>
      <xdr:colOff>590550</xdr:colOff>
      <xdr:row>7</xdr:row>
      <xdr:rowOff>266700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1828800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85725</xdr:colOff>
      <xdr:row>7</xdr:row>
      <xdr:rowOff>9525</xdr:rowOff>
    </xdr:from>
    <xdr:to>
      <xdr:col>15</xdr:col>
      <xdr:colOff>600075</xdr:colOff>
      <xdr:row>7</xdr:row>
      <xdr:rowOff>257175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4725" y="1819275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%20&#1076;&#1077;&#1082;&#1072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рдатов"/>
      <sheetName val="Зубова Поляна"/>
      <sheetName val="Ковылкино"/>
      <sheetName val="Краснослободск"/>
      <sheetName val="Рузаевка"/>
      <sheetName val="Саранск"/>
      <sheetName val="Темников"/>
      <sheetName val="Чамзинка"/>
      <sheetName val="Лист1"/>
    </sheetNames>
    <sheetDataSet>
      <sheetData sheetId="0"/>
      <sheetData sheetId="1">
        <row r="12">
          <cell r="E12">
            <v>3</v>
          </cell>
          <cell r="F12">
            <v>11.6</v>
          </cell>
          <cell r="M12">
            <v>3</v>
          </cell>
          <cell r="N12">
            <v>11.6</v>
          </cell>
          <cell r="O12">
            <v>2</v>
          </cell>
          <cell r="P12">
            <v>7.41</v>
          </cell>
        </row>
        <row r="14">
          <cell r="O14">
            <v>1</v>
          </cell>
          <cell r="P14">
            <v>1.6</v>
          </cell>
        </row>
        <row r="16">
          <cell r="O16">
            <v>1</v>
          </cell>
          <cell r="P16">
            <v>142.80000000000001</v>
          </cell>
        </row>
      </sheetData>
      <sheetData sheetId="2">
        <row r="12">
          <cell r="O12">
            <v>1</v>
          </cell>
          <cell r="P12">
            <v>3.9</v>
          </cell>
        </row>
      </sheetData>
      <sheetData sheetId="3">
        <row r="15">
          <cell r="O15">
            <v>1</v>
          </cell>
          <cell r="P15">
            <v>84.2</v>
          </cell>
        </row>
      </sheetData>
      <sheetData sheetId="4">
        <row r="12">
          <cell r="O12">
            <v>1</v>
          </cell>
          <cell r="P12">
            <v>5</v>
          </cell>
        </row>
      </sheetData>
      <sheetData sheetId="5">
        <row r="12">
          <cell r="E12">
            <v>4</v>
          </cell>
          <cell r="F12">
            <v>15.25</v>
          </cell>
          <cell r="M12">
            <v>4</v>
          </cell>
          <cell r="N12">
            <v>15.25</v>
          </cell>
          <cell r="O12">
            <v>2</v>
          </cell>
          <cell r="P12">
            <v>6.21</v>
          </cell>
        </row>
      </sheetData>
      <sheetData sheetId="6">
        <row r="12">
          <cell r="E12">
            <v>3</v>
          </cell>
          <cell r="F12">
            <v>9.8800000000000008</v>
          </cell>
          <cell r="M12">
            <v>6</v>
          </cell>
          <cell r="N12">
            <v>17.88</v>
          </cell>
          <cell r="O12">
            <v>24</v>
          </cell>
          <cell r="P12">
            <v>92.3</v>
          </cell>
        </row>
        <row r="13">
          <cell r="E13">
            <v>3</v>
          </cell>
          <cell r="F13">
            <v>46.22</v>
          </cell>
          <cell r="M13">
            <v>4</v>
          </cell>
          <cell r="N13">
            <v>65.06</v>
          </cell>
        </row>
        <row r="14">
          <cell r="E14">
            <v>5</v>
          </cell>
          <cell r="F14">
            <v>17.309999999999999</v>
          </cell>
          <cell r="M14">
            <v>5</v>
          </cell>
          <cell r="N14">
            <v>27.24</v>
          </cell>
          <cell r="O14">
            <v>2</v>
          </cell>
          <cell r="P14">
            <v>44.39</v>
          </cell>
        </row>
        <row r="16">
          <cell r="E16">
            <v>6</v>
          </cell>
          <cell r="F16">
            <v>424.74</v>
          </cell>
          <cell r="M16">
            <v>6</v>
          </cell>
          <cell r="N16">
            <v>443.66</v>
          </cell>
          <cell r="O16">
            <v>1</v>
          </cell>
          <cell r="P16">
            <v>45</v>
          </cell>
        </row>
        <row r="25">
          <cell r="O25">
            <v>2</v>
          </cell>
          <cell r="P25">
            <v>796.9</v>
          </cell>
        </row>
      </sheetData>
      <sheetData sheetId="7"/>
      <sheetData sheetId="8">
        <row r="12">
          <cell r="E12">
            <v>1</v>
          </cell>
          <cell r="F12">
            <v>1.6</v>
          </cell>
          <cell r="M12">
            <v>1</v>
          </cell>
          <cell r="N12">
            <v>1.6</v>
          </cell>
          <cell r="O12">
            <v>1</v>
          </cell>
          <cell r="P12">
            <v>2.77</v>
          </cell>
        </row>
        <row r="13">
          <cell r="O13">
            <v>3</v>
          </cell>
          <cell r="P13">
            <v>17.600000000000001</v>
          </cell>
        </row>
        <row r="14">
          <cell r="E14">
            <v>1</v>
          </cell>
          <cell r="F14">
            <v>6.9</v>
          </cell>
          <cell r="M14">
            <v>1</v>
          </cell>
          <cell r="N14">
            <v>6.9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view="pageBreakPreview" zoomScale="80" zoomScaleNormal="80" zoomScaleSheetLayoutView="80" workbookViewId="0">
      <selection activeCell="I21" sqref="I21"/>
    </sheetView>
  </sheetViews>
  <sheetFormatPr defaultRowHeight="15" x14ac:dyDescent="0.25"/>
  <cols>
    <col min="1" max="1" width="5.140625" customWidth="1"/>
    <col min="2" max="2" width="19.5703125" customWidth="1"/>
    <col min="3" max="3" width="15" customWidth="1"/>
    <col min="4" max="4" width="23.85546875" customWidth="1"/>
    <col min="5" max="5" width="12.85546875" customWidth="1"/>
    <col min="6" max="6" width="11.85546875" customWidth="1"/>
    <col min="7" max="7" width="13" customWidth="1"/>
    <col min="8" max="8" width="11.28515625" customWidth="1"/>
    <col min="9" max="9" width="18.28515625" customWidth="1"/>
    <col min="10" max="10" width="16.85546875" customWidth="1"/>
    <col min="11" max="11" width="18.5703125" customWidth="1"/>
    <col min="12" max="12" width="19.85546875" customWidth="1"/>
    <col min="13" max="13" width="12.7109375" customWidth="1"/>
    <col min="14" max="14" width="11.28515625" customWidth="1"/>
    <col min="15" max="15" width="12.7109375" customWidth="1"/>
    <col min="16" max="16" width="13.5703125" customWidth="1"/>
    <col min="17" max="17" width="18.5703125" customWidth="1"/>
  </cols>
  <sheetData>
    <row r="1" spans="1:16" x14ac:dyDescent="0.25">
      <c r="O1" s="1" t="s">
        <v>0</v>
      </c>
      <c r="P1" s="1"/>
    </row>
    <row r="2" spans="1:16" ht="15.75" customHeight="1" x14ac:dyDescent="0.25">
      <c r="A2" s="2"/>
      <c r="D2" t="s">
        <v>1</v>
      </c>
      <c r="O2" s="3"/>
      <c r="P2" s="3"/>
    </row>
    <row r="3" spans="1:16" ht="15.75" customHeight="1" x14ac:dyDescent="0.25">
      <c r="A3" s="2"/>
      <c r="D3" t="s">
        <v>2</v>
      </c>
      <c r="O3" s="1" t="s">
        <v>3</v>
      </c>
      <c r="P3" s="1"/>
    </row>
    <row r="4" spans="1:16" ht="15.75" x14ac:dyDescent="0.25">
      <c r="A4" s="2"/>
      <c r="E4" s="4"/>
      <c r="F4" s="5" t="s">
        <v>4</v>
      </c>
      <c r="G4" s="4"/>
    </row>
    <row r="5" spans="1:16" ht="16.5" thickBot="1" x14ac:dyDescent="0.3">
      <c r="A5" s="6"/>
      <c r="F5" s="7" t="s">
        <v>5</v>
      </c>
    </row>
    <row r="6" spans="1:16" ht="47.25" customHeight="1" thickBot="1" x14ac:dyDescent="0.3">
      <c r="A6" s="8" t="s">
        <v>6</v>
      </c>
      <c r="B6" s="9" t="s">
        <v>7</v>
      </c>
      <c r="C6" s="10"/>
      <c r="D6" s="11"/>
      <c r="E6" s="12" t="s">
        <v>8</v>
      </c>
      <c r="F6" s="13"/>
      <c r="G6" s="12" t="s">
        <v>9</v>
      </c>
      <c r="H6" s="14"/>
      <c r="I6" s="14"/>
      <c r="J6" s="14"/>
      <c r="K6" s="14"/>
      <c r="L6" s="13"/>
      <c r="M6" s="12" t="s">
        <v>10</v>
      </c>
      <c r="N6" s="13"/>
      <c r="O6" s="15" t="s">
        <v>11</v>
      </c>
      <c r="P6" s="16"/>
    </row>
    <row r="7" spans="1:16" ht="16.5" thickBot="1" x14ac:dyDescent="0.3">
      <c r="A7" s="17"/>
      <c r="B7" s="18"/>
      <c r="C7" s="19"/>
      <c r="D7" s="20"/>
      <c r="E7" s="8" t="s">
        <v>12</v>
      </c>
      <c r="F7" s="8" t="s">
        <v>13</v>
      </c>
      <c r="G7" s="8" t="s">
        <v>12</v>
      </c>
      <c r="H7" s="8" t="s">
        <v>13</v>
      </c>
      <c r="I7" s="12" t="s">
        <v>14</v>
      </c>
      <c r="J7" s="14"/>
      <c r="K7" s="14"/>
      <c r="L7" s="13"/>
      <c r="M7" s="8" t="s">
        <v>12</v>
      </c>
      <c r="N7" s="8" t="s">
        <v>13</v>
      </c>
      <c r="O7" s="8" t="s">
        <v>12</v>
      </c>
      <c r="P7" s="8" t="s">
        <v>13</v>
      </c>
    </row>
    <row r="8" spans="1:16" ht="31.5" customHeight="1" thickBot="1" x14ac:dyDescent="0.3">
      <c r="A8" s="17"/>
      <c r="B8" s="18"/>
      <c r="C8" s="19"/>
      <c r="D8" s="20"/>
      <c r="E8" s="17"/>
      <c r="F8" s="17"/>
      <c r="G8" s="17"/>
      <c r="H8" s="17"/>
      <c r="I8" s="8" t="s">
        <v>15</v>
      </c>
      <c r="J8" s="12" t="s">
        <v>16</v>
      </c>
      <c r="K8" s="14"/>
      <c r="L8" s="13"/>
      <c r="M8" s="17"/>
      <c r="N8" s="17"/>
      <c r="O8" s="17"/>
      <c r="P8" s="17"/>
    </row>
    <row r="9" spans="1:16" ht="89.25" customHeight="1" thickBot="1" x14ac:dyDescent="0.3">
      <c r="A9" s="17"/>
      <c r="B9" s="21"/>
      <c r="C9" s="22"/>
      <c r="D9" s="23"/>
      <c r="E9" s="24"/>
      <c r="F9" s="24"/>
      <c r="G9" s="24"/>
      <c r="H9" s="24"/>
      <c r="I9" s="24"/>
      <c r="J9" s="25" t="s">
        <v>17</v>
      </c>
      <c r="K9" s="25" t="s">
        <v>18</v>
      </c>
      <c r="L9" s="25" t="s">
        <v>19</v>
      </c>
      <c r="M9" s="24"/>
      <c r="N9" s="24"/>
      <c r="O9" s="24"/>
      <c r="P9" s="24"/>
    </row>
    <row r="10" spans="1:16" ht="16.5" thickBot="1" x14ac:dyDescent="0.3">
      <c r="A10" s="24"/>
      <c r="B10" s="12">
        <v>1</v>
      </c>
      <c r="C10" s="14"/>
      <c r="D10" s="13"/>
      <c r="E10" s="25">
        <v>2</v>
      </c>
      <c r="F10" s="25">
        <v>3</v>
      </c>
      <c r="G10" s="25">
        <v>4</v>
      </c>
      <c r="H10" s="25">
        <v>5</v>
      </c>
      <c r="I10" s="25">
        <v>6</v>
      </c>
      <c r="J10" s="25">
        <v>7</v>
      </c>
      <c r="K10" s="25">
        <v>8</v>
      </c>
      <c r="L10" s="25">
        <v>9</v>
      </c>
      <c r="M10" s="25">
        <v>10</v>
      </c>
      <c r="N10" s="25">
        <v>11</v>
      </c>
      <c r="O10" s="25">
        <v>12</v>
      </c>
      <c r="P10" s="26">
        <v>13</v>
      </c>
    </row>
    <row r="11" spans="1:16" ht="16.5" thickBot="1" x14ac:dyDescent="0.3">
      <c r="A11" s="25">
        <v>1</v>
      </c>
      <c r="B11" s="27" t="s">
        <v>20</v>
      </c>
      <c r="C11" s="27" t="s">
        <v>21</v>
      </c>
      <c r="D11" s="28" t="s">
        <v>22</v>
      </c>
      <c r="E11" s="29">
        <v>43</v>
      </c>
      <c r="F11" s="30">
        <v>198.61</v>
      </c>
      <c r="G11" s="29"/>
      <c r="H11" s="30"/>
      <c r="I11" s="29"/>
      <c r="J11" s="29"/>
      <c r="K11" s="29"/>
      <c r="L11" s="29"/>
      <c r="M11" s="29">
        <v>38</v>
      </c>
      <c r="N11" s="30">
        <v>179.8</v>
      </c>
      <c r="O11" s="29">
        <v>23</v>
      </c>
      <c r="P11" s="31">
        <v>111.34</v>
      </c>
    </row>
    <row r="12" spans="1:16" ht="35.25" customHeight="1" thickBot="1" x14ac:dyDescent="0.3">
      <c r="A12" s="25">
        <v>2</v>
      </c>
      <c r="B12" s="32"/>
      <c r="C12" s="33"/>
      <c r="D12" s="28" t="s">
        <v>23</v>
      </c>
      <c r="E12" s="29">
        <f>[1]Ардатов!E12+'[1]Зубова Поляна'!E12+[1]Ковылкино!E12+[1]Краснослободск!E12+[1]Рузаевка!E12+[1]Саранск!E12+[1]Темников!E12+[1]Чамзинка!E12</f>
        <v>11</v>
      </c>
      <c r="F12" s="30">
        <f>[1]Ардатов!F12+'[1]Зубова Поляна'!F12+[1]Ковылкино!F12+[1]Краснослободск!F12+[1]Рузаевка!F12+[1]Саранск!F12+[1]Темников!F12+[1]Чамзинка!F12</f>
        <v>38.330000000000005</v>
      </c>
      <c r="G12" s="29"/>
      <c r="H12" s="30"/>
      <c r="I12" s="29"/>
      <c r="J12" s="29"/>
      <c r="K12" s="29"/>
      <c r="L12" s="29"/>
      <c r="M12" s="29">
        <f>[1]Ардатов!M12+'[1]Зубова Поляна'!M12+[1]Ковылкино!M12+[1]Краснослободск!M12+[1]Рузаевка!M12+[1]Саранск!M12+[1]Темников!M12+[1]Чамзинка!M12</f>
        <v>14</v>
      </c>
      <c r="N12" s="30">
        <f>[1]Ардатов!N12+'[1]Зубова Поляна'!N12+[1]Ковылкино!N12+[1]Краснослободск!N12+[1]Рузаевка!N12+[1]Саранск!N12+[1]Темников!N12+[1]Чамзинка!N12</f>
        <v>46.330000000000005</v>
      </c>
      <c r="O12" s="29">
        <f>[1]Ардатов!O12+'[1]Зубова Поляна'!O12+[1]Ковылкино!O12+[1]Краснослободск!O12+[1]Рузаевка!O12+[1]Саранск!O12+[1]Темников!O12+[1]Чамзинка!O12</f>
        <v>31</v>
      </c>
      <c r="P12" s="31">
        <f>[1]Ардатов!P12+'[1]Зубова Поляна'!P12+[1]Ковылкино!P12+[1]Краснослободск!P12+[1]Рузаевка!P12+[1]Саранск!P12+[1]Темников!P12+[1]Чамзинка!P12</f>
        <v>117.58999999999999</v>
      </c>
    </row>
    <row r="13" spans="1:16" ht="16.5" thickBot="1" x14ac:dyDescent="0.3">
      <c r="A13" s="25">
        <v>3</v>
      </c>
      <c r="B13" s="32"/>
      <c r="C13" s="27" t="s">
        <v>24</v>
      </c>
      <c r="D13" s="28" t="s">
        <v>25</v>
      </c>
      <c r="E13" s="29">
        <f>[1]Ардатов!E13+'[1]Зубова Поляна'!E13+[1]Ковылкино!E13+[1]Краснослободск!E13+[1]Рузаевка!E13+[1]Саранск!E13+[1]Темников!E13+[1]Чамзинка!E13</f>
        <v>3</v>
      </c>
      <c r="F13" s="30">
        <f>[1]Ардатов!F13+'[1]Зубова Поляна'!F13+[1]Ковылкино!F13+[1]Краснослободск!F13+[1]Рузаевка!F13+[1]Саранск!F13+[1]Темников!F13+[1]Чамзинка!F13</f>
        <v>46.22</v>
      </c>
      <c r="G13" s="29"/>
      <c r="H13" s="30"/>
      <c r="I13" s="29"/>
      <c r="J13" s="29"/>
      <c r="K13" s="29"/>
      <c r="L13" s="29"/>
      <c r="M13" s="29">
        <f>[1]Ардатов!M13+'[1]Зубова Поляна'!M13+[1]Ковылкино!M13+[1]Краснослободск!M13+[1]Рузаевка!M13+[1]Саранск!M13+[1]Темников!M13+[1]Чамзинка!M13</f>
        <v>4</v>
      </c>
      <c r="N13" s="30">
        <f>[1]Ардатов!N13+'[1]Зубова Поляна'!N13+[1]Ковылкино!N13+[1]Краснослободск!N13+[1]Рузаевка!N13+[1]Саранск!N13+[1]Темников!N13+[1]Чамзинка!N13</f>
        <v>65.06</v>
      </c>
      <c r="O13" s="29">
        <f>[1]Ардатов!O13+'[1]Зубова Поляна'!O13+[1]Ковылкино!O13+[1]Краснослободск!O13+[1]Рузаевка!O13+[1]Саранск!O13+[1]Темников!O13+[1]Чамзинка!O13</f>
        <v>3</v>
      </c>
      <c r="P13" s="31">
        <f>[1]Ардатов!P13+'[1]Зубова Поляна'!P13+[1]Ковылкино!P13+[1]Краснослободск!P13+[1]Рузаевка!P13+[1]Саранск!P13+[1]Темников!P13+[1]Чамзинка!P13</f>
        <v>17.600000000000001</v>
      </c>
    </row>
    <row r="14" spans="1:16" ht="42" customHeight="1" thickBot="1" x14ac:dyDescent="0.3">
      <c r="A14" s="25">
        <v>4</v>
      </c>
      <c r="B14" s="33"/>
      <c r="C14" s="33"/>
      <c r="D14" s="28" t="s">
        <v>23</v>
      </c>
      <c r="E14" s="29">
        <f>[1]Ардатов!E14+'[1]Зубова Поляна'!E14+[1]Ковылкино!E14+[1]Краснослободск!E14+[1]Рузаевка!E14+[1]Саранск!E14+[1]Темников!E14+[1]Чамзинка!E14</f>
        <v>6</v>
      </c>
      <c r="F14" s="30">
        <f>[1]Ардатов!F14+'[1]Зубова Поляна'!F14+[1]Ковылкино!F14+[1]Краснослободск!F14+[1]Рузаевка!F14+[1]Саранск!F14+[1]Темников!F14+[1]Чамзинка!F14</f>
        <v>24.21</v>
      </c>
      <c r="G14" s="29"/>
      <c r="H14" s="29"/>
      <c r="I14" s="29"/>
      <c r="J14" s="29"/>
      <c r="K14" s="29"/>
      <c r="L14" s="29"/>
      <c r="M14" s="29">
        <f>[1]Ардатов!M14+'[1]Зубова Поляна'!M14+[1]Ковылкино!M14+[1]Краснослободск!M14+[1]Рузаевка!M14+[1]Саранск!M14+[1]Темников!M14+[1]Чамзинка!M14</f>
        <v>6</v>
      </c>
      <c r="N14" s="30">
        <f>[1]Ардатов!N14+'[1]Зубова Поляна'!N14+[1]Ковылкино!N14+[1]Краснослободск!N14+[1]Рузаевка!N14+[1]Саранск!N14+[1]Темников!N14+[1]Чамзинка!N14</f>
        <v>34.14</v>
      </c>
      <c r="O14" s="29">
        <f>[1]Ардатов!O14+'[1]Зубова Поляна'!O14+[1]Ковылкино!O14+[1]Краснослободск!O14+[1]Рузаевка!O14+[1]Саранск!O14+[1]Темников!O14+[1]Чамзинка!O14</f>
        <v>3</v>
      </c>
      <c r="P14" s="31">
        <f>[1]Ардатов!P14+'[1]Зубова Поляна'!P14+[1]Ковылкино!P14+[1]Краснослободск!P14+[1]Рузаевка!P14+[1]Саранск!P14+[1]Темников!P14+[1]Чамзинка!P14</f>
        <v>45.99</v>
      </c>
    </row>
    <row r="15" spans="1:16" ht="39.75" customHeight="1" thickBot="1" x14ac:dyDescent="0.3">
      <c r="A15" s="25">
        <v>5</v>
      </c>
      <c r="B15" s="27" t="s">
        <v>26</v>
      </c>
      <c r="C15" s="28" t="s">
        <v>21</v>
      </c>
      <c r="D15" s="28" t="s">
        <v>23</v>
      </c>
      <c r="E15" s="29"/>
      <c r="F15" s="30"/>
      <c r="G15" s="29"/>
      <c r="H15" s="29"/>
      <c r="I15" s="29"/>
      <c r="J15" s="29"/>
      <c r="K15" s="29"/>
      <c r="L15" s="29"/>
      <c r="M15" s="29"/>
      <c r="N15" s="30"/>
      <c r="O15" s="29">
        <f>[1]Ардатов!O15+'[1]Зубова Поляна'!O15+[1]Ковылкино!O15+[1]Краснослободск!O15+[1]Рузаевка!O15+[1]Саранск!O15+[1]Темников!O15+[1]Чамзинка!O15</f>
        <v>1</v>
      </c>
      <c r="P15" s="31">
        <f>[1]Ардатов!P15+'[1]Зубова Поляна'!P15+[1]Ковылкино!P15+[1]Краснослободск!P15+[1]Рузаевка!P15+[1]Саранск!P15+[1]Темников!P15+[1]Чамзинка!P15</f>
        <v>84.2</v>
      </c>
    </row>
    <row r="16" spans="1:16" ht="38.25" customHeight="1" thickBot="1" x14ac:dyDescent="0.3">
      <c r="A16" s="25">
        <v>6</v>
      </c>
      <c r="B16" s="33"/>
      <c r="C16" s="28" t="s">
        <v>24</v>
      </c>
      <c r="D16" s="28" t="s">
        <v>23</v>
      </c>
      <c r="E16" s="29">
        <f>[1]Ардатов!E16+'[1]Зубова Поляна'!E16+[1]Ковылкино!E16+[1]Краснослободск!E16+[1]Рузаевка!E16+[1]Саранск!E16+[1]Темников!E16+[1]Чамзинка!E16</f>
        <v>6</v>
      </c>
      <c r="F16" s="30">
        <f>[1]Ардатов!F16+'[1]Зубова Поляна'!F16+[1]Ковылкино!F16+[1]Краснослободск!F16+[1]Рузаевка!F16+[1]Саранск!F16+[1]Темников!F16+[1]Чамзинка!F16</f>
        <v>424.74</v>
      </c>
      <c r="G16" s="29"/>
      <c r="H16" s="29"/>
      <c r="I16" s="29"/>
      <c r="J16" s="29"/>
      <c r="K16" s="29"/>
      <c r="L16" s="29"/>
      <c r="M16" s="29">
        <f>[1]Ардатов!M16+'[1]Зубова Поляна'!M16+[1]Ковылкино!M16+[1]Краснослободск!M16+[1]Рузаевка!M16+[1]Саранск!M16+[1]Темников!M16+[1]Чамзинка!M16</f>
        <v>6</v>
      </c>
      <c r="N16" s="30">
        <f>[1]Ардатов!N16+'[1]Зубова Поляна'!N16+[1]Ковылкино!N16+[1]Краснослободск!N16+[1]Рузаевка!N16+[1]Саранск!N16+[1]Темников!N16+[1]Чамзинка!N16</f>
        <v>443.66</v>
      </c>
      <c r="O16" s="29">
        <f>[1]Ардатов!O16+'[1]Зубова Поляна'!O16+[1]Ковылкино!O16+[1]Краснослободск!O16+[1]Рузаевка!O16+[1]Саранск!O16+[1]Темников!O16+[1]Чамзинка!O16</f>
        <v>2</v>
      </c>
      <c r="P16" s="31">
        <f>[1]Ардатов!P16+'[1]Зубова Поляна'!P16+[1]Ковылкино!P16+[1]Краснослободск!P16+[1]Рузаевка!P16+[1]Саранск!P16+[1]Темников!P16+[1]Чамзинка!P16</f>
        <v>187.8</v>
      </c>
    </row>
    <row r="17" spans="1:16" ht="39.75" customHeight="1" thickBot="1" x14ac:dyDescent="0.3">
      <c r="A17" s="25">
        <v>7</v>
      </c>
      <c r="B17" s="27" t="s">
        <v>27</v>
      </c>
      <c r="C17" s="28" t="s">
        <v>21</v>
      </c>
      <c r="D17" s="28" t="s">
        <v>23</v>
      </c>
      <c r="E17" s="29"/>
      <c r="F17" s="30"/>
      <c r="G17" s="29"/>
      <c r="H17" s="29"/>
      <c r="I17" s="29"/>
      <c r="J17" s="29"/>
      <c r="K17" s="29"/>
      <c r="L17" s="29"/>
      <c r="M17" s="29"/>
      <c r="N17" s="30"/>
      <c r="O17" s="29"/>
      <c r="P17" s="31"/>
    </row>
    <row r="18" spans="1:16" ht="43.5" customHeight="1" thickBot="1" x14ac:dyDescent="0.3">
      <c r="A18" s="34">
        <v>8</v>
      </c>
      <c r="B18" s="33"/>
      <c r="C18" s="35" t="s">
        <v>24</v>
      </c>
      <c r="D18" s="35" t="s">
        <v>23</v>
      </c>
      <c r="E18" s="29"/>
      <c r="F18" s="30"/>
      <c r="G18" s="29"/>
      <c r="H18" s="29"/>
      <c r="I18" s="29"/>
      <c r="J18" s="29"/>
      <c r="K18" s="29"/>
      <c r="L18" s="29"/>
      <c r="M18" s="29"/>
      <c r="N18" s="30"/>
      <c r="O18" s="29"/>
      <c r="P18" s="31"/>
    </row>
    <row r="19" spans="1:16" ht="48.75" customHeight="1" thickBot="1" x14ac:dyDescent="0.3">
      <c r="A19" s="26">
        <v>9</v>
      </c>
      <c r="B19" s="8" t="s">
        <v>28</v>
      </c>
      <c r="C19" s="36" t="s">
        <v>29</v>
      </c>
      <c r="D19" s="37"/>
      <c r="E19" s="29"/>
      <c r="F19" s="30"/>
      <c r="G19" s="29"/>
      <c r="H19" s="29"/>
      <c r="I19" s="29"/>
      <c r="J19" s="29"/>
      <c r="K19" s="29"/>
      <c r="L19" s="29"/>
      <c r="M19" s="29"/>
      <c r="N19" s="30"/>
      <c r="O19" s="29"/>
      <c r="P19" s="31"/>
    </row>
    <row r="20" spans="1:16" ht="35.25" customHeight="1" thickBot="1" x14ac:dyDescent="0.3">
      <c r="A20" s="34">
        <v>10</v>
      </c>
      <c r="B20" s="17"/>
      <c r="C20" s="38" t="s">
        <v>30</v>
      </c>
      <c r="D20" s="39"/>
      <c r="E20" s="29"/>
      <c r="F20" s="30"/>
      <c r="G20" s="29"/>
      <c r="H20" s="29"/>
      <c r="I20" s="29"/>
      <c r="J20" s="29"/>
      <c r="K20" s="29"/>
      <c r="L20" s="29"/>
      <c r="M20" s="29"/>
      <c r="N20" s="30"/>
      <c r="O20" s="29"/>
      <c r="P20" s="31"/>
    </row>
    <row r="21" spans="1:16" ht="57" customHeight="1" thickBot="1" x14ac:dyDescent="0.3">
      <c r="A21" s="26">
        <v>11</v>
      </c>
      <c r="B21" s="17"/>
      <c r="C21" s="38" t="s">
        <v>31</v>
      </c>
      <c r="D21" s="39"/>
      <c r="E21" s="29"/>
      <c r="F21" s="30"/>
      <c r="G21" s="29"/>
      <c r="H21" s="29"/>
      <c r="I21" s="29"/>
      <c r="J21" s="29"/>
      <c r="K21" s="29"/>
      <c r="L21" s="29"/>
      <c r="M21" s="29"/>
      <c r="N21" s="30"/>
      <c r="O21" s="29"/>
      <c r="P21" s="31"/>
    </row>
    <row r="22" spans="1:16" ht="31.5" customHeight="1" thickBot="1" x14ac:dyDescent="0.3">
      <c r="A22" s="34">
        <v>12</v>
      </c>
      <c r="B22" s="17"/>
      <c r="C22" s="38" t="s">
        <v>32</v>
      </c>
      <c r="D22" s="39"/>
      <c r="E22" s="29"/>
      <c r="F22" s="30"/>
      <c r="G22" s="29"/>
      <c r="H22" s="29"/>
      <c r="I22" s="29"/>
      <c r="J22" s="29"/>
      <c r="K22" s="29"/>
      <c r="L22" s="29"/>
      <c r="M22" s="29"/>
      <c r="N22" s="30"/>
      <c r="O22" s="29"/>
      <c r="P22" s="31"/>
    </row>
    <row r="23" spans="1:16" ht="51" customHeight="1" thickBot="1" x14ac:dyDescent="0.3">
      <c r="A23" s="26">
        <v>13</v>
      </c>
      <c r="B23" s="17"/>
      <c r="C23" s="38" t="s">
        <v>33</v>
      </c>
      <c r="D23" s="39"/>
      <c r="E23" s="29"/>
      <c r="F23" s="30"/>
      <c r="G23" s="29"/>
      <c r="H23" s="29"/>
      <c r="I23" s="29"/>
      <c r="J23" s="29"/>
      <c r="K23" s="29"/>
      <c r="L23" s="29"/>
      <c r="M23" s="29"/>
      <c r="N23" s="30"/>
      <c r="O23" s="29"/>
      <c r="P23" s="31"/>
    </row>
    <row r="24" spans="1:16" ht="58.5" customHeight="1" thickBot="1" x14ac:dyDescent="0.3">
      <c r="A24" s="34">
        <v>14</v>
      </c>
      <c r="B24" s="24"/>
      <c r="C24" s="38" t="s">
        <v>34</v>
      </c>
      <c r="D24" s="39"/>
      <c r="E24" s="29"/>
      <c r="F24" s="30"/>
      <c r="G24" s="29"/>
      <c r="H24" s="29"/>
      <c r="I24" s="29"/>
      <c r="J24" s="29"/>
      <c r="K24" s="29"/>
      <c r="L24" s="29"/>
      <c r="M24" s="29"/>
      <c r="N24" s="30"/>
      <c r="O24" s="29">
        <f>[1]Ардатов!O25+'[1]Зубова Поляна'!O25+[1]Ковылкино!O25+[1]Краснослободск!O25+[1]Рузаевка!O25+[1]Саранск!O25+[1]Темников!O25+[1]Чамзинка!O25</f>
        <v>2</v>
      </c>
      <c r="P24" s="31">
        <f>[1]Ардатов!P25+'[1]Зубова Поляна'!P25+[1]Ковылкино!P25+[1]Краснослободск!P25+[1]Рузаевка!P25+[1]Саранск!P25+[1]Темников!P25+[1]Чамзинка!P25+[1]Чамзинка!T25</f>
        <v>796.9</v>
      </c>
    </row>
    <row r="25" spans="1:16" ht="16.5" thickBot="1" x14ac:dyDescent="0.3">
      <c r="A25" s="34">
        <v>15</v>
      </c>
      <c r="B25" s="38" t="s">
        <v>35</v>
      </c>
      <c r="C25" s="40"/>
      <c r="D25" s="39"/>
      <c r="E25" s="41">
        <f>E11+E12+E13+E14+E15+E16+E17+E18+E24</f>
        <v>69</v>
      </c>
      <c r="F25" s="42">
        <f>F11+F12+F13+F14+F15+F16+F17+F18+F24</f>
        <v>732.11</v>
      </c>
      <c r="G25" s="42"/>
      <c r="H25" s="42"/>
      <c r="I25" s="43"/>
      <c r="J25" s="43"/>
      <c r="K25" s="43"/>
      <c r="L25" s="31"/>
      <c r="M25" s="44">
        <f>M11+M12+M13+M14+M15+M16+M17+M18+M24</f>
        <v>68</v>
      </c>
      <c r="N25" s="31">
        <f>N11+N12+N13+N14+N15+N16+N17+N18+N24</f>
        <v>768.99</v>
      </c>
      <c r="O25" s="44">
        <f>O11+O12+O13+O14+O15+O16+O17+O18+O19+O20+O21+O22+O23+O24</f>
        <v>65</v>
      </c>
      <c r="P25" s="31">
        <f>P11+P12+P13+P14+P15+P16+P17+P18+P19+P20+P21+P22+P23+P24</f>
        <v>1361.42</v>
      </c>
    </row>
    <row r="27" spans="1:16" ht="16.5" customHeight="1" x14ac:dyDescent="0.25">
      <c r="A27" s="45" t="s">
        <v>36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28" spans="1:16" ht="19.5" customHeight="1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1:16" ht="19.5" customHeight="1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</sheetData>
  <mergeCells count="34">
    <mergeCell ref="B25:D25"/>
    <mergeCell ref="A27:P29"/>
    <mergeCell ref="B15:B16"/>
    <mergeCell ref="B17:B18"/>
    <mergeCell ref="B19:B24"/>
    <mergeCell ref="C19:D19"/>
    <mergeCell ref="C20:D20"/>
    <mergeCell ref="C21:D21"/>
    <mergeCell ref="C22:D22"/>
    <mergeCell ref="C23:D23"/>
    <mergeCell ref="C24:D24"/>
    <mergeCell ref="P7:P9"/>
    <mergeCell ref="I8:I9"/>
    <mergeCell ref="J8:L8"/>
    <mergeCell ref="B10:D10"/>
    <mergeCell ref="B11:B14"/>
    <mergeCell ref="C11:C12"/>
    <mergeCell ref="C13:C14"/>
    <mergeCell ref="G7:G9"/>
    <mergeCell ref="H7:H9"/>
    <mergeCell ref="I7:L7"/>
    <mergeCell ref="M7:M9"/>
    <mergeCell ref="N7:N9"/>
    <mergeCell ref="O7:O9"/>
    <mergeCell ref="O1:P1"/>
    <mergeCell ref="O3:P3"/>
    <mergeCell ref="A6:A10"/>
    <mergeCell ref="B6:D9"/>
    <mergeCell ref="E6:F6"/>
    <mergeCell ref="G6:L6"/>
    <mergeCell ref="M6:N6"/>
    <mergeCell ref="O6:P6"/>
    <mergeCell ref="E7:E9"/>
    <mergeCell ref="F7:F9"/>
  </mergeCells>
  <pageMargins left="0.31496062992125984" right="0.11811023622047245" top="0.15748031496062992" bottom="0.15748031496062992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Свод</vt:lpstr>
      <vt:lpstr>Свод!sub_6031</vt:lpstr>
      <vt:lpstr>Свод!sub_60311</vt:lpstr>
      <vt:lpstr>Свод!sub_60313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baranovaNI</dc:creator>
  <cp:lastModifiedBy>baranovaNI</cp:lastModifiedBy>
  <dcterms:created xsi:type="dcterms:W3CDTF">2024-02-12T12:16:02Z</dcterms:created>
  <dcterms:modified xsi:type="dcterms:W3CDTF">2024-02-12T12:16:56Z</dcterms:modified>
</cp:coreProperties>
</file>